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Santoyo/Downloads/TR-MPAL-3ER-TRIM-2018-TRANSPMPIO/3ER-TRIM-2018-EXCEL/"/>
    </mc:Choice>
  </mc:AlternateContent>
  <xr:revisionPtr revIDLastSave="0" documentId="8_{F1C5341F-39E8-CD43-B632-07973DB93A44}" xr6:coauthVersionLast="34" xr6:coauthVersionMax="34" xr10:uidLastSave="{00000000-0000-0000-0000-000000000000}"/>
  <bookViews>
    <workbookView xWindow="0" yWindow="460" windowWidth="25520" windowHeight="14500" activeTab="1" xr2:uid="{00000000-000D-0000-FFFF-FFFF00000000}"/>
  </bookViews>
  <sheets>
    <sheet name="Hoja1" sheetId="5" state="hidden" r:id="rId1"/>
    <sheet name="F6a" sheetId="1" r:id="rId2"/>
  </sheets>
  <definedNames>
    <definedName name="_xlnm._FilterDatabase" localSheetId="1" hidden="1">F6a!$A$3:$G$155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_xlnm.Print_Titles" localSheetId="1">F6a!$1:$3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2" i="1" l="1"/>
  <c r="G151" i="1"/>
  <c r="G150" i="1"/>
  <c r="G149" i="1"/>
  <c r="G148" i="1"/>
  <c r="G147" i="1"/>
  <c r="G146" i="1"/>
  <c r="G145" i="1" s="1"/>
  <c r="F145" i="1"/>
  <c r="E145" i="1"/>
  <c r="D145" i="1"/>
  <c r="C145" i="1"/>
  <c r="G144" i="1"/>
  <c r="G143" i="1"/>
  <c r="G142" i="1"/>
  <c r="G141" i="1" s="1"/>
  <c r="F141" i="1"/>
  <c r="E141" i="1"/>
  <c r="D141" i="1"/>
  <c r="C141" i="1"/>
  <c r="G140" i="1"/>
  <c r="G139" i="1"/>
  <c r="G138" i="1"/>
  <c r="G137" i="1"/>
  <c r="G136" i="1"/>
  <c r="G135" i="1"/>
  <c r="G134" i="1"/>
  <c r="G133" i="1"/>
  <c r="G132" i="1" s="1"/>
  <c r="F132" i="1"/>
  <c r="E132" i="1"/>
  <c r="D132" i="1"/>
  <c r="C132" i="1"/>
  <c r="G131" i="1"/>
  <c r="G130" i="1"/>
  <c r="G129" i="1"/>
  <c r="G128" i="1" s="1"/>
  <c r="F128" i="1"/>
  <c r="E128" i="1"/>
  <c r="D128" i="1"/>
  <c r="C128" i="1"/>
  <c r="G127" i="1"/>
  <c r="G126" i="1"/>
  <c r="G125" i="1"/>
  <c r="G124" i="1"/>
  <c r="G123" i="1"/>
  <c r="G122" i="1"/>
  <c r="G121" i="1"/>
  <c r="G120" i="1"/>
  <c r="G119" i="1"/>
  <c r="G118" i="1" s="1"/>
  <c r="F118" i="1"/>
  <c r="E118" i="1"/>
  <c r="D118" i="1"/>
  <c r="C118" i="1"/>
  <c r="G117" i="1"/>
  <c r="G116" i="1"/>
  <c r="G115" i="1"/>
  <c r="G114" i="1"/>
  <c r="G113" i="1"/>
  <c r="G112" i="1"/>
  <c r="G111" i="1"/>
  <c r="G110" i="1"/>
  <c r="G109" i="1"/>
  <c r="F108" i="1"/>
  <c r="E108" i="1"/>
  <c r="D108" i="1"/>
  <c r="C108" i="1"/>
  <c r="G107" i="1"/>
  <c r="G106" i="1"/>
  <c r="G105" i="1"/>
  <c r="G104" i="1"/>
  <c r="G103" i="1"/>
  <c r="G102" i="1"/>
  <c r="G101" i="1"/>
  <c r="G100" i="1"/>
  <c r="G99" i="1"/>
  <c r="G98" i="1" s="1"/>
  <c r="F98" i="1"/>
  <c r="E98" i="1"/>
  <c r="D98" i="1"/>
  <c r="C98" i="1"/>
  <c r="G97" i="1"/>
  <c r="G96" i="1"/>
  <c r="G95" i="1"/>
  <c r="G94" i="1"/>
  <c r="G93" i="1"/>
  <c r="G92" i="1"/>
  <c r="G91" i="1"/>
  <c r="G90" i="1"/>
  <c r="G89" i="1"/>
  <c r="G88" i="1" s="1"/>
  <c r="F88" i="1"/>
  <c r="E88" i="1"/>
  <c r="D88" i="1"/>
  <c r="C88" i="1"/>
  <c r="G87" i="1"/>
  <c r="G86" i="1"/>
  <c r="G85" i="1"/>
  <c r="G84" i="1"/>
  <c r="G83" i="1"/>
  <c r="G82" i="1"/>
  <c r="G81" i="1"/>
  <c r="F80" i="1"/>
  <c r="E80" i="1"/>
  <c r="D80" i="1"/>
  <c r="D79" i="1" s="1"/>
  <c r="C80" i="1"/>
  <c r="E79" i="1"/>
  <c r="G77" i="1"/>
  <c r="G76" i="1"/>
  <c r="G75" i="1"/>
  <c r="G74" i="1"/>
  <c r="G70" i="1" s="1"/>
  <c r="G73" i="1"/>
  <c r="G71" i="1"/>
  <c r="F70" i="1"/>
  <c r="E70" i="1"/>
  <c r="D70" i="1"/>
  <c r="C70" i="1"/>
  <c r="G68" i="1"/>
  <c r="G67" i="1"/>
  <c r="G66" i="1" s="1"/>
  <c r="F66" i="1"/>
  <c r="E66" i="1"/>
  <c r="D66" i="1"/>
  <c r="C66" i="1"/>
  <c r="G64" i="1"/>
  <c r="G63" i="1"/>
  <c r="G62" i="1"/>
  <c r="G61" i="1"/>
  <c r="G60" i="1"/>
  <c r="G59" i="1"/>
  <c r="G57" i="1" s="1"/>
  <c r="G58" i="1"/>
  <c r="F57" i="1"/>
  <c r="E57" i="1"/>
  <c r="D57" i="1"/>
  <c r="C57" i="1"/>
  <c r="G56" i="1"/>
  <c r="G53" i="1" s="1"/>
  <c r="F53" i="1"/>
  <c r="E53" i="1"/>
  <c r="D53" i="1"/>
  <c r="C53" i="1"/>
  <c r="G50" i="1"/>
  <c r="G48" i="1"/>
  <c r="G46" i="1"/>
  <c r="G43" i="1" s="1"/>
  <c r="F43" i="1"/>
  <c r="E43" i="1"/>
  <c r="D43" i="1"/>
  <c r="C43" i="1"/>
  <c r="G42" i="1"/>
  <c r="G41" i="1"/>
  <c r="G40" i="1"/>
  <c r="G39" i="1"/>
  <c r="G35" i="1"/>
  <c r="F33" i="1"/>
  <c r="E33" i="1"/>
  <c r="D33" i="1"/>
  <c r="C33" i="1"/>
  <c r="G13" i="1"/>
  <c r="F13" i="1"/>
  <c r="E13" i="1"/>
  <c r="D13" i="1"/>
  <c r="C13" i="1"/>
  <c r="G5" i="1"/>
  <c r="F5" i="1"/>
  <c r="E5" i="1"/>
  <c r="D5" i="1"/>
  <c r="C5" i="1"/>
  <c r="F79" i="1" l="1"/>
  <c r="G80" i="1"/>
  <c r="G108" i="1"/>
  <c r="G33" i="1"/>
  <c r="C79" i="1"/>
  <c r="G79" i="1"/>
  <c r="F4" i="1"/>
  <c r="F154" i="1" s="1"/>
  <c r="C4" i="1"/>
  <c r="C154" i="1" s="1"/>
  <c r="D4" i="1" l="1"/>
  <c r="D154" i="1" s="1"/>
  <c r="G4" i="1"/>
  <c r="G154" i="1" s="1"/>
  <c r="E4" i="1"/>
  <c r="E154" i="1" s="1"/>
</calcChain>
</file>

<file path=xl/sharedStrings.xml><?xml version="1.0" encoding="utf-8"?>
<sst xmlns="http://schemas.openxmlformats.org/spreadsheetml/2006/main" count="159" uniqueCount="86">
  <si>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</si>
  <si>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</si>
  <si>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</si>
  <si>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</si>
  <si>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</si>
  <si>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</si>
  <si>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</si>
  <si>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</si>
  <si>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</si>
  <si>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</si>
  <si>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</si>
  <si>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</si>
  <si>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</si>
  <si>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</si>
  <si>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</si>
  <si>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</si>
  <si>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</si>
  <si>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</si>
  <si>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</si>
  <si>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</si>
  <si>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</si>
  <si>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</si>
  <si>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</si>
  <si>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</si>
  <si>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</si>
  <si>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</si>
  <si>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</si>
  <si>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</si>
  <si>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</si>
  <si>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</si>
  <si>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</si>
  <si>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</si>
  <si>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</si>
  <si>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</si>
  <si>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</si>
  <si>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</si>
  <si>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</si>
  <si>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</si>
  <si>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</si>
  <si>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</si>
  <si>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</si>
  <si>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</si>
  <si>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</si>
  <si>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</si>
  <si>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</si>
  <si>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</si>
  <si>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</si>
  <si>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</si>
  <si>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</si>
  <si>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</si>
  <si>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</si>
  <si>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</si>
  <si>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</si>
  <si>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</si>
  <si>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</si>
  <si>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</si>
  <si>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</si>
  <si>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</si>
  <si>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</si>
  <si>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</si>
  <si>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</si>
  <si>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</si>
  <si>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</si>
  <si>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</si>
  <si>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</si>
  <si>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</si>
  <si>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</si>
  <si>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</si>
  <si>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</si>
  <si>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</si>
  <si>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</si>
  <si>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</si>
  <si>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</si>
  <si>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</si>
  <si>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</si>
  <si>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</si>
  <si>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</si>
  <si>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</si>
  <si>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</si>
  <si>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</si>
  <si>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</si>
  <si>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</si>
  <si>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</si>
  <si>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</si>
  <si>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</si>
  <si>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30 de Septiembre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</si>
</sst>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/>
    </xf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 applyProtection="1">
      <alignment vertical="center"/>
      <protection locked="0"/>
    </xf>
    <xf numFmtId="4" fontId="8" fillId="0" borderId="7" xfId="0" applyNumberFormat="1" applyFont="1" applyFill="1" applyBorder="1" applyAlignment="1" applyProtection="1">
      <alignment vertical="center"/>
      <protection locked="0"/>
    </xf>
    <xf numFmtId="4" fontId="8" fillId="0" borderId="6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0</xdr:row>
      <xdr:rowOff>40105</xdr:rowOff>
    </xdr:from>
    <xdr:to>
      <xdr:col>0</xdr:col>
      <xdr:colOff>1325479</xdr:colOff>
      <xdr:row>0</xdr:row>
      <xdr:rowOff>792078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40105"/>
          <a:ext cx="1295400" cy="7519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491290</xdr:colOff>
      <xdr:row>0</xdr:row>
      <xdr:rowOff>40106</xdr:rowOff>
    </xdr:from>
    <xdr:to>
      <xdr:col>6</xdr:col>
      <xdr:colOff>928939</xdr:colOff>
      <xdr:row>0</xdr:row>
      <xdr:rowOff>792079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027" y="40106"/>
          <a:ext cx="1400175" cy="75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1"/>
  <cols>
    <col min="1" max="16384" width="12" style="10"/>
  </cols>
  <sheetData>
    <row r="1" spans="1:2">
      <c r="A1" s="9"/>
      <c r="B1" s="9"/>
    </row>
    <row r="2020" spans="1:1">
      <c r="A2020" s="11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5"/>
  <sheetViews>
    <sheetView tabSelected="1" zoomScale="89" zoomScaleNormal="89" workbookViewId="0">
      <selection sqref="A1:G1"/>
    </sheetView>
  </sheetViews>
  <sheetFormatPr baseColWidth="10" defaultColWidth="12" defaultRowHeight="13"/>
  <cols>
    <col min="1" max="1" width="90.796875" style="1" customWidth="1"/>
    <col min="2" max="7" width="16.796875" style="1" customWidth="1"/>
    <col min="8" max="16384" width="12" style="1"/>
  </cols>
  <sheetData>
    <row r="1" spans="1:7" ht="64.5" customHeight="1">
      <c r="A1" s="23" t="s">
        <v>85</v>
      </c>
      <c r="B1" s="24"/>
      <c r="C1" s="24"/>
      <c r="D1" s="24"/>
      <c r="E1" s="24"/>
      <c r="F1" s="24"/>
      <c r="G1" s="25"/>
    </row>
    <row r="2" spans="1:7">
      <c r="A2" s="12"/>
      <c r="B2" s="26" t="s">
        <v>0</v>
      </c>
      <c r="C2" s="26"/>
      <c r="D2" s="26"/>
      <c r="E2" s="26"/>
      <c r="F2" s="26"/>
      <c r="G2" s="12"/>
    </row>
    <row r="3" spans="1:7" ht="22">
      <c r="A3" s="13" t="s">
        <v>1</v>
      </c>
      <c r="B3" s="14" t="s">
        <v>2</v>
      </c>
      <c r="C3" s="15" t="s">
        <v>3</v>
      </c>
      <c r="D3" s="14" t="s">
        <v>4</v>
      </c>
      <c r="E3" s="14" t="s">
        <v>5</v>
      </c>
      <c r="F3" s="14" t="s">
        <v>6</v>
      </c>
      <c r="G3" s="13" t="s">
        <v>7</v>
      </c>
    </row>
    <row r="4" spans="1:7">
      <c r="A4" s="2" t="s">
        <v>8</v>
      </c>
      <c r="B4" s="18">
        <v>132795287.85000001</v>
      </c>
      <c r="C4" s="20">
        <f t="shared" ref="C4:G4" si="0">SUM(C5,C13,C23,C33,C43,C53,C57,C66,C70)</f>
        <v>3976357.0199999996</v>
      </c>
      <c r="D4" s="20">
        <f t="shared" si="0"/>
        <v>136771644.86999997</v>
      </c>
      <c r="E4" s="20">
        <f t="shared" si="0"/>
        <v>98427089.939999998</v>
      </c>
      <c r="F4" s="20">
        <f t="shared" si="0"/>
        <v>98427089.939999998</v>
      </c>
      <c r="G4" s="20">
        <f t="shared" si="0"/>
        <v>98427089.939999998</v>
      </c>
    </row>
    <row r="5" spans="1:7">
      <c r="A5" s="3" t="s">
        <v>9</v>
      </c>
      <c r="B5" s="16">
        <v>71991405.870000005</v>
      </c>
      <c r="C5" s="20">
        <f t="shared" ref="C5:G5" si="1">SUM(C6:C12)</f>
        <v>-3849057.13</v>
      </c>
      <c r="D5" s="20">
        <f t="shared" si="1"/>
        <v>68142348.74000001</v>
      </c>
      <c r="E5" s="20">
        <f t="shared" si="1"/>
        <v>42048215.280000001</v>
      </c>
      <c r="F5" s="20">
        <f t="shared" si="1"/>
        <v>42048215.280000001</v>
      </c>
      <c r="G5" s="20">
        <f t="shared" si="1"/>
        <v>42048215.280000001</v>
      </c>
    </row>
    <row r="6" spans="1:7">
      <c r="A6" s="4" t="s">
        <v>10</v>
      </c>
      <c r="B6" s="17">
        <v>26758113.489999998</v>
      </c>
      <c r="C6" s="21">
        <v>-1185193.5599999987</v>
      </c>
      <c r="D6" s="21">
        <v>25572919.93</v>
      </c>
      <c r="E6" s="21">
        <v>17972610.190000001</v>
      </c>
      <c r="F6" s="21">
        <v>17972610.190000001</v>
      </c>
      <c r="G6" s="21">
        <v>17972610.190000001</v>
      </c>
    </row>
    <row r="7" spans="1:7">
      <c r="A7" s="4" t="s">
        <v>11</v>
      </c>
      <c r="B7" s="17">
        <v>18338216.34</v>
      </c>
      <c r="C7" s="21">
        <v>-2395755.5399999991</v>
      </c>
      <c r="D7" s="21">
        <v>15942460.800000001</v>
      </c>
      <c r="E7" s="21">
        <v>11020424.09</v>
      </c>
      <c r="F7" s="21">
        <v>11020424.09</v>
      </c>
      <c r="G7" s="21">
        <v>11020424.09</v>
      </c>
    </row>
    <row r="8" spans="1:7">
      <c r="A8" s="4" t="s">
        <v>12</v>
      </c>
      <c r="B8" s="17">
        <v>9318641.2200000007</v>
      </c>
      <c r="C8" s="21">
        <v>590473.14999999851</v>
      </c>
      <c r="D8" s="21">
        <v>9909114.3699999992</v>
      </c>
      <c r="E8" s="21">
        <v>2847291.36</v>
      </c>
      <c r="F8" s="21">
        <v>2847291.36</v>
      </c>
      <c r="G8" s="21">
        <v>2847291.36</v>
      </c>
    </row>
    <row r="9" spans="1:7">
      <c r="A9" s="4" t="s">
        <v>13</v>
      </c>
      <c r="B9" s="17">
        <v>2079694.06</v>
      </c>
      <c r="C9" s="21">
        <v>-74531.709999999963</v>
      </c>
      <c r="D9" s="21">
        <v>2005162.35</v>
      </c>
      <c r="E9" s="21">
        <v>1535864.53</v>
      </c>
      <c r="F9" s="21">
        <v>1535864.53</v>
      </c>
      <c r="G9" s="21">
        <v>1535864.53</v>
      </c>
    </row>
    <row r="10" spans="1:7">
      <c r="A10" s="4" t="s">
        <v>14</v>
      </c>
      <c r="B10" s="17">
        <v>15496740.76</v>
      </c>
      <c r="C10" s="21">
        <v>-784049.47000000067</v>
      </c>
      <c r="D10" s="21">
        <v>14712691.289999999</v>
      </c>
      <c r="E10" s="21">
        <v>8672025.1099999994</v>
      </c>
      <c r="F10" s="21">
        <v>8672025.1099999994</v>
      </c>
      <c r="G10" s="21">
        <v>8672025.1099999994</v>
      </c>
    </row>
    <row r="11" spans="1:7">
      <c r="A11" s="4" t="s">
        <v>15</v>
      </c>
      <c r="B11" s="17"/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>
      <c r="A12" s="4" t="s">
        <v>16</v>
      </c>
      <c r="B12" s="17"/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>
      <c r="A13" s="3" t="s">
        <v>17</v>
      </c>
      <c r="B13" s="16">
        <v>8951499.5</v>
      </c>
      <c r="C13" s="20">
        <f t="shared" ref="C13:G13" si="2">SUM(C14:C22)</f>
        <v>-47761.759999999951</v>
      </c>
      <c r="D13" s="20">
        <f t="shared" si="2"/>
        <v>8903737.7400000002</v>
      </c>
      <c r="E13" s="20">
        <f t="shared" si="2"/>
        <v>6682399.8300000001</v>
      </c>
      <c r="F13" s="20">
        <f t="shared" si="2"/>
        <v>6682399.8300000001</v>
      </c>
      <c r="G13" s="20">
        <f t="shared" si="2"/>
        <v>6682399.8300000001</v>
      </c>
    </row>
    <row r="14" spans="1:7">
      <c r="A14" s="4" t="s">
        <v>18</v>
      </c>
      <c r="B14" s="17">
        <v>1683155.04</v>
      </c>
      <c r="C14" s="21">
        <v>234210.64999999991</v>
      </c>
      <c r="D14" s="21">
        <v>1917365.69</v>
      </c>
      <c r="E14" s="21">
        <v>1509064.24</v>
      </c>
      <c r="F14" s="21">
        <v>1509064.24</v>
      </c>
      <c r="G14" s="21">
        <v>1509064.24</v>
      </c>
    </row>
    <row r="15" spans="1:7">
      <c r="A15" s="4" t="s">
        <v>19</v>
      </c>
      <c r="B15" s="17">
        <v>762915</v>
      </c>
      <c r="C15" s="21">
        <v>13154.310000000056</v>
      </c>
      <c r="D15" s="21">
        <v>776069.31</v>
      </c>
      <c r="E15" s="21">
        <v>629007.93999999994</v>
      </c>
      <c r="F15" s="21">
        <v>629007.93999999994</v>
      </c>
      <c r="G15" s="21">
        <v>629007.93999999994</v>
      </c>
    </row>
    <row r="16" spans="1:7">
      <c r="A16" s="4" t="s">
        <v>20</v>
      </c>
      <c r="B16" s="17">
        <v>20415</v>
      </c>
      <c r="C16" s="21">
        <v>35419</v>
      </c>
      <c r="D16" s="21">
        <v>55834</v>
      </c>
      <c r="E16" s="21">
        <v>55834</v>
      </c>
      <c r="F16" s="21">
        <v>55834</v>
      </c>
      <c r="G16" s="21">
        <v>55834</v>
      </c>
    </row>
    <row r="17" spans="1:7">
      <c r="A17" s="4" t="s">
        <v>21</v>
      </c>
      <c r="B17" s="17">
        <v>2117202.2599999998</v>
      </c>
      <c r="C17" s="21">
        <v>-23161.769999999786</v>
      </c>
      <c r="D17" s="21">
        <v>2094040.49</v>
      </c>
      <c r="E17" s="21">
        <v>1922643.26</v>
      </c>
      <c r="F17" s="21">
        <v>1922643.26</v>
      </c>
      <c r="G17" s="21">
        <v>1922643.26</v>
      </c>
    </row>
    <row r="18" spans="1:7">
      <c r="A18" s="4" t="s">
        <v>22</v>
      </c>
      <c r="B18" s="17">
        <v>128510</v>
      </c>
      <c r="C18" s="21">
        <v>14049</v>
      </c>
      <c r="D18" s="21">
        <v>142559</v>
      </c>
      <c r="E18" s="21">
        <v>112583.13</v>
      </c>
      <c r="F18" s="21">
        <v>112583.13</v>
      </c>
      <c r="G18" s="21">
        <v>112583.13</v>
      </c>
    </row>
    <row r="19" spans="1:7">
      <c r="A19" s="4" t="s">
        <v>23</v>
      </c>
      <c r="B19" s="17">
        <v>3110890</v>
      </c>
      <c r="C19" s="21">
        <v>-136716.10000000009</v>
      </c>
      <c r="D19" s="21">
        <v>2974173.9</v>
      </c>
      <c r="E19" s="21">
        <v>1908846.84</v>
      </c>
      <c r="F19" s="21">
        <v>1908846.84</v>
      </c>
      <c r="G19" s="21">
        <v>1908846.84</v>
      </c>
    </row>
    <row r="20" spans="1:7">
      <c r="A20" s="4" t="s">
        <v>24</v>
      </c>
      <c r="B20" s="17">
        <v>318015.56</v>
      </c>
      <c r="C20" s="21">
        <v>-119486.16999999998</v>
      </c>
      <c r="D20" s="21">
        <v>198529.39</v>
      </c>
      <c r="E20" s="21">
        <v>141407.19</v>
      </c>
      <c r="F20" s="21">
        <v>141407.19</v>
      </c>
      <c r="G20" s="21">
        <v>141407.19</v>
      </c>
    </row>
    <row r="21" spans="1:7">
      <c r="A21" s="4" t="s">
        <v>25</v>
      </c>
      <c r="B21" s="17">
        <v>2000</v>
      </c>
      <c r="C21" s="21">
        <v>-2000</v>
      </c>
      <c r="D21" s="21">
        <v>0</v>
      </c>
      <c r="E21" s="21">
        <v>0</v>
      </c>
      <c r="F21" s="21">
        <v>0</v>
      </c>
      <c r="G21" s="21">
        <v>0</v>
      </c>
    </row>
    <row r="22" spans="1:7">
      <c r="A22" s="4" t="s">
        <v>26</v>
      </c>
      <c r="B22" s="17">
        <v>808396.64</v>
      </c>
      <c r="C22" s="21">
        <v>-63230.680000000051</v>
      </c>
      <c r="D22" s="21">
        <v>745165.96</v>
      </c>
      <c r="E22" s="21">
        <v>403013.23</v>
      </c>
      <c r="F22" s="21">
        <v>403013.23</v>
      </c>
      <c r="G22" s="21">
        <v>403013.23</v>
      </c>
    </row>
    <row r="23" spans="1:7">
      <c r="A23" s="3" t="s">
        <v>27</v>
      </c>
      <c r="B23" s="16">
        <v>14640334.33</v>
      </c>
      <c r="C23" s="20">
        <v>5113984.75</v>
      </c>
      <c r="D23" s="20">
        <v>19754319.079999998</v>
      </c>
      <c r="E23" s="20">
        <v>15282119.42</v>
      </c>
      <c r="F23" s="20">
        <v>15282119.42</v>
      </c>
      <c r="G23" s="20">
        <v>15282119.42</v>
      </c>
    </row>
    <row r="24" spans="1:7">
      <c r="A24" s="4" t="s">
        <v>28</v>
      </c>
      <c r="B24" s="17">
        <v>1605905</v>
      </c>
      <c r="C24" s="21">
        <v>885517.14000000013</v>
      </c>
      <c r="D24" s="21">
        <v>2491422.14</v>
      </c>
      <c r="E24" s="21">
        <v>2086004.53</v>
      </c>
      <c r="F24" s="21">
        <v>2086004.53</v>
      </c>
      <c r="G24" s="21">
        <v>2086004.53</v>
      </c>
    </row>
    <row r="25" spans="1:7">
      <c r="A25" s="4" t="s">
        <v>29</v>
      </c>
      <c r="B25" s="17">
        <v>922365.6</v>
      </c>
      <c r="C25" s="21">
        <v>1216093.75</v>
      </c>
      <c r="D25" s="21">
        <v>2138459.35</v>
      </c>
      <c r="E25" s="21">
        <v>1940837.55</v>
      </c>
      <c r="F25" s="21">
        <v>1940837.55</v>
      </c>
      <c r="G25" s="21">
        <v>1940837.55</v>
      </c>
    </row>
    <row r="26" spans="1:7">
      <c r="A26" s="4" t="s">
        <v>30</v>
      </c>
      <c r="B26" s="17">
        <v>4180684.97</v>
      </c>
      <c r="C26" s="21">
        <v>2759783.52</v>
      </c>
      <c r="D26" s="21">
        <v>6940468.4900000002</v>
      </c>
      <c r="E26" s="21">
        <v>5028276.16</v>
      </c>
      <c r="F26" s="21">
        <v>5028276.16</v>
      </c>
      <c r="G26" s="21">
        <v>5028276.16</v>
      </c>
    </row>
    <row r="27" spans="1:7">
      <c r="A27" s="4" t="s">
        <v>31</v>
      </c>
      <c r="B27" s="17">
        <v>503480</v>
      </c>
      <c r="C27" s="21">
        <v>-35394.739999999991</v>
      </c>
      <c r="D27" s="21">
        <v>468085.26</v>
      </c>
      <c r="E27" s="21">
        <v>435718.48</v>
      </c>
      <c r="F27" s="21">
        <v>435718.48</v>
      </c>
      <c r="G27" s="21">
        <v>435718.48</v>
      </c>
    </row>
    <row r="28" spans="1:7">
      <c r="A28" s="4" t="s">
        <v>32</v>
      </c>
      <c r="B28" s="17">
        <v>1227831.29</v>
      </c>
      <c r="C28" s="21">
        <v>555762.30000000005</v>
      </c>
      <c r="D28" s="21">
        <v>1783593.59</v>
      </c>
      <c r="E28" s="21">
        <v>1139023.6100000001</v>
      </c>
      <c r="F28" s="21">
        <v>1139023.6100000001</v>
      </c>
      <c r="G28" s="21">
        <v>1139023.6100000001</v>
      </c>
    </row>
    <row r="29" spans="1:7">
      <c r="A29" s="4" t="s">
        <v>33</v>
      </c>
      <c r="B29" s="17">
        <v>1025000</v>
      </c>
      <c r="C29" s="21">
        <v>-1293.9899999999907</v>
      </c>
      <c r="D29" s="21">
        <v>1023706.01</v>
      </c>
      <c r="E29" s="21">
        <v>679365.17</v>
      </c>
      <c r="F29" s="21">
        <v>679365.17</v>
      </c>
      <c r="G29" s="21">
        <v>679365.17</v>
      </c>
    </row>
    <row r="30" spans="1:7">
      <c r="A30" s="4" t="s">
        <v>34</v>
      </c>
      <c r="B30" s="17">
        <v>609800</v>
      </c>
      <c r="C30" s="21">
        <v>-258833.09999999998</v>
      </c>
      <c r="D30" s="21">
        <v>350966.9</v>
      </c>
      <c r="E30" s="21">
        <v>239874.83</v>
      </c>
      <c r="F30" s="21">
        <v>239874.83</v>
      </c>
      <c r="G30" s="21">
        <v>239874.83</v>
      </c>
    </row>
    <row r="31" spans="1:7">
      <c r="A31" s="4" t="s">
        <v>35</v>
      </c>
      <c r="B31" s="17">
        <v>3253037.73</v>
      </c>
      <c r="C31" s="21">
        <v>-100541.06000000006</v>
      </c>
      <c r="D31" s="21">
        <v>3152496.67</v>
      </c>
      <c r="E31" s="21">
        <v>2772916.59</v>
      </c>
      <c r="F31" s="21">
        <v>2772916.59</v>
      </c>
      <c r="G31" s="21">
        <v>2772916.59</v>
      </c>
    </row>
    <row r="32" spans="1:7">
      <c r="A32" s="4" t="s">
        <v>36</v>
      </c>
      <c r="B32" s="17">
        <v>1312229.74</v>
      </c>
      <c r="C32" s="21">
        <v>92890.929999999935</v>
      </c>
      <c r="D32" s="21">
        <v>1405120.67</v>
      </c>
      <c r="E32" s="21">
        <v>960102.5</v>
      </c>
      <c r="F32" s="21">
        <v>960102.5</v>
      </c>
      <c r="G32" s="21">
        <v>960102.5</v>
      </c>
    </row>
    <row r="33" spans="1:7">
      <c r="A33" s="3" t="s">
        <v>37</v>
      </c>
      <c r="B33" s="16">
        <v>18721180.989999998</v>
      </c>
      <c r="C33" s="20">
        <f t="shared" ref="C33:G33" si="3">SUM(C34:C42)</f>
        <v>-709880.92</v>
      </c>
      <c r="D33" s="20">
        <f t="shared" si="3"/>
        <v>18011300.069999997</v>
      </c>
      <c r="E33" s="20">
        <f t="shared" si="3"/>
        <v>13912761.33</v>
      </c>
      <c r="F33" s="20">
        <f t="shared" si="3"/>
        <v>13912761.33</v>
      </c>
      <c r="G33" s="20">
        <f t="shared" si="3"/>
        <v>13912761.33</v>
      </c>
    </row>
    <row r="34" spans="1:7">
      <c r="A34" s="4" t="s">
        <v>38</v>
      </c>
      <c r="B34" s="17">
        <v>14446736.77</v>
      </c>
      <c r="C34" s="21">
        <v>555442</v>
      </c>
      <c r="D34" s="21">
        <v>15002178.77</v>
      </c>
      <c r="E34" s="21">
        <v>11403147.859999999</v>
      </c>
      <c r="F34" s="21">
        <v>11403147.859999999</v>
      </c>
      <c r="G34" s="21">
        <v>11403147.859999999</v>
      </c>
    </row>
    <row r="35" spans="1:7">
      <c r="A35" s="4" t="s">
        <v>39</v>
      </c>
      <c r="B35" s="17"/>
      <c r="C35" s="21"/>
      <c r="D35" s="21"/>
      <c r="E35" s="21"/>
      <c r="F35" s="21"/>
      <c r="G35" s="21">
        <f t="shared" ref="G35:G42" si="4">D35-E35</f>
        <v>0</v>
      </c>
    </row>
    <row r="36" spans="1:7">
      <c r="A36" s="4" t="s">
        <v>40</v>
      </c>
      <c r="B36" s="17">
        <v>2300000</v>
      </c>
      <c r="C36" s="21">
        <v>-1773500</v>
      </c>
      <c r="D36" s="21">
        <v>526500</v>
      </c>
      <c r="E36" s="21">
        <v>526499.89</v>
      </c>
      <c r="F36" s="21">
        <v>526499.89</v>
      </c>
      <c r="G36" s="21">
        <v>526499.89</v>
      </c>
    </row>
    <row r="37" spans="1:7">
      <c r="A37" s="4" t="s">
        <v>41</v>
      </c>
      <c r="B37" s="17">
        <v>1484000</v>
      </c>
      <c r="C37" s="21">
        <v>421196.39999999991</v>
      </c>
      <c r="D37" s="21">
        <v>1905196.4</v>
      </c>
      <c r="E37" s="21">
        <v>1622047.15</v>
      </c>
      <c r="F37" s="21">
        <v>1622047.15</v>
      </c>
      <c r="G37" s="21">
        <v>1622047.15</v>
      </c>
    </row>
    <row r="38" spans="1:7">
      <c r="A38" s="4" t="s">
        <v>42</v>
      </c>
      <c r="B38" s="17">
        <v>490444.22</v>
      </c>
      <c r="C38" s="21">
        <v>86980.680000000051</v>
      </c>
      <c r="D38" s="21">
        <v>577424.9</v>
      </c>
      <c r="E38" s="21">
        <v>361066.43</v>
      </c>
      <c r="F38" s="21">
        <v>361066.43</v>
      </c>
      <c r="G38" s="21">
        <v>361066.43</v>
      </c>
    </row>
    <row r="39" spans="1:7">
      <c r="A39" s="4" t="s">
        <v>43</v>
      </c>
      <c r="B39" s="17"/>
      <c r="C39" s="21"/>
      <c r="D39" s="21"/>
      <c r="E39" s="21"/>
      <c r="F39" s="21"/>
      <c r="G39" s="21">
        <f t="shared" si="4"/>
        <v>0</v>
      </c>
    </row>
    <row r="40" spans="1:7">
      <c r="A40" s="4" t="s">
        <v>44</v>
      </c>
      <c r="B40" s="17"/>
      <c r="C40" s="21"/>
      <c r="D40" s="21"/>
      <c r="E40" s="21"/>
      <c r="F40" s="21"/>
      <c r="G40" s="21">
        <f t="shared" si="4"/>
        <v>0</v>
      </c>
    </row>
    <row r="41" spans="1:7">
      <c r="A41" s="4" t="s">
        <v>45</v>
      </c>
      <c r="B41" s="17"/>
      <c r="C41" s="21"/>
      <c r="D41" s="21"/>
      <c r="E41" s="21"/>
      <c r="F41" s="21"/>
      <c r="G41" s="21">
        <f t="shared" si="4"/>
        <v>0</v>
      </c>
    </row>
    <row r="42" spans="1:7">
      <c r="A42" s="4" t="s">
        <v>46</v>
      </c>
      <c r="B42" s="17"/>
      <c r="C42" s="21"/>
      <c r="D42" s="21"/>
      <c r="E42" s="21"/>
      <c r="F42" s="21"/>
      <c r="G42" s="21">
        <f t="shared" si="4"/>
        <v>0</v>
      </c>
    </row>
    <row r="43" spans="1:7">
      <c r="A43" s="3" t="s">
        <v>47</v>
      </c>
      <c r="B43" s="16">
        <v>3924011.5</v>
      </c>
      <c r="C43" s="20">
        <f t="shared" ref="C43:G43" si="5">SUM(C44:C52)</f>
        <v>1916706.6800000002</v>
      </c>
      <c r="D43" s="20">
        <f t="shared" si="5"/>
        <v>5840718.1799999997</v>
      </c>
      <c r="E43" s="20">
        <f t="shared" si="5"/>
        <v>5515922.7000000002</v>
      </c>
      <c r="F43" s="20">
        <f t="shared" si="5"/>
        <v>5515922.7000000002</v>
      </c>
      <c r="G43" s="20">
        <f t="shared" si="5"/>
        <v>5515922.7000000002</v>
      </c>
    </row>
    <row r="44" spans="1:7">
      <c r="A44" s="4" t="s">
        <v>48</v>
      </c>
      <c r="B44" s="17">
        <v>392744.5</v>
      </c>
      <c r="C44" s="21">
        <v>90761.909999999974</v>
      </c>
      <c r="D44" s="21">
        <v>483506.41</v>
      </c>
      <c r="E44" s="21">
        <v>216878.28</v>
      </c>
      <c r="F44" s="21">
        <v>216878.28</v>
      </c>
      <c r="G44" s="21">
        <v>216878.28</v>
      </c>
    </row>
    <row r="45" spans="1:7">
      <c r="A45" s="4" t="s">
        <v>49</v>
      </c>
      <c r="B45" s="17">
        <v>288000</v>
      </c>
      <c r="C45" s="21">
        <v>-124405.76999999999</v>
      </c>
      <c r="D45" s="21">
        <v>163594.23000000001</v>
      </c>
      <c r="E45" s="21">
        <v>149801.46</v>
      </c>
      <c r="F45" s="21">
        <v>149801.46</v>
      </c>
      <c r="G45" s="21">
        <v>149801.46</v>
      </c>
    </row>
    <row r="46" spans="1:7">
      <c r="A46" s="4" t="s">
        <v>50</v>
      </c>
      <c r="B46" s="17"/>
      <c r="C46" s="21"/>
      <c r="D46" s="21"/>
      <c r="E46" s="21"/>
      <c r="F46" s="21"/>
      <c r="G46" s="21">
        <f>D46-E46</f>
        <v>0</v>
      </c>
    </row>
    <row r="47" spans="1:7">
      <c r="A47" s="4" t="s">
        <v>51</v>
      </c>
      <c r="B47" s="17">
        <v>2000000</v>
      </c>
      <c r="C47" s="21">
        <v>318000</v>
      </c>
      <c r="D47" s="21">
        <v>2318000</v>
      </c>
      <c r="E47" s="21">
        <v>2318000</v>
      </c>
      <c r="F47" s="21">
        <v>2318000</v>
      </c>
      <c r="G47" s="21">
        <v>2318000</v>
      </c>
    </row>
    <row r="48" spans="1:7">
      <c r="A48" s="4" t="s">
        <v>52</v>
      </c>
      <c r="B48" s="17"/>
      <c r="C48" s="21"/>
      <c r="D48" s="21"/>
      <c r="E48" s="21"/>
      <c r="F48" s="21"/>
      <c r="G48" s="21">
        <f>D48-E48</f>
        <v>0</v>
      </c>
    </row>
    <row r="49" spans="1:7">
      <c r="A49" s="4" t="s">
        <v>53</v>
      </c>
      <c r="B49" s="17">
        <v>148267</v>
      </c>
      <c r="C49" s="21">
        <v>1577350.54</v>
      </c>
      <c r="D49" s="21">
        <v>1725617.54</v>
      </c>
      <c r="E49" s="21">
        <v>1681242.96</v>
      </c>
      <c r="F49" s="21">
        <v>1681242.96</v>
      </c>
      <c r="G49" s="21">
        <v>1681242.96</v>
      </c>
    </row>
    <row r="50" spans="1:7">
      <c r="A50" s="4" t="s">
        <v>54</v>
      </c>
      <c r="B50" s="17"/>
      <c r="C50" s="21"/>
      <c r="D50" s="21"/>
      <c r="E50" s="21"/>
      <c r="F50" s="21"/>
      <c r="G50" s="21">
        <f>D50-E50</f>
        <v>0</v>
      </c>
    </row>
    <row r="51" spans="1:7">
      <c r="A51" s="4" t="s">
        <v>55</v>
      </c>
      <c r="B51" s="17">
        <v>20000</v>
      </c>
      <c r="C51" s="21">
        <v>-20000</v>
      </c>
      <c r="D51" s="21">
        <v>0</v>
      </c>
      <c r="E51" s="21">
        <v>0</v>
      </c>
      <c r="F51" s="21">
        <v>0</v>
      </c>
      <c r="G51" s="21">
        <v>0</v>
      </c>
    </row>
    <row r="52" spans="1:7">
      <c r="A52" s="4" t="s">
        <v>56</v>
      </c>
      <c r="B52" s="17">
        <v>1075000</v>
      </c>
      <c r="C52" s="21">
        <v>75000</v>
      </c>
      <c r="D52" s="21">
        <v>1150000</v>
      </c>
      <c r="E52" s="21">
        <v>1150000</v>
      </c>
      <c r="F52" s="21">
        <v>1150000</v>
      </c>
      <c r="G52" s="21">
        <v>1150000</v>
      </c>
    </row>
    <row r="53" spans="1:7">
      <c r="A53" s="3" t="s">
        <v>57</v>
      </c>
      <c r="B53" s="16">
        <v>622996.26</v>
      </c>
      <c r="C53" s="20">
        <f t="shared" ref="C53:G53" si="6">SUM(C54:C56)</f>
        <v>13190737.629999999</v>
      </c>
      <c r="D53" s="20">
        <f t="shared" si="6"/>
        <v>13813733.890000001</v>
      </c>
      <c r="E53" s="20">
        <f t="shared" si="6"/>
        <v>13654744.829999998</v>
      </c>
      <c r="F53" s="20">
        <f t="shared" si="6"/>
        <v>13654744.829999998</v>
      </c>
      <c r="G53" s="20">
        <f t="shared" si="6"/>
        <v>13654744.829999998</v>
      </c>
    </row>
    <row r="54" spans="1:7">
      <c r="A54" s="4" t="s">
        <v>58</v>
      </c>
      <c r="B54" s="17">
        <v>622996.26</v>
      </c>
      <c r="C54" s="21">
        <v>8042714.6799999997</v>
      </c>
      <c r="D54" s="21">
        <v>8665710.9399999995</v>
      </c>
      <c r="E54" s="21">
        <v>8598629.1999999993</v>
      </c>
      <c r="F54" s="21">
        <v>8598629.1999999993</v>
      </c>
      <c r="G54" s="21">
        <v>8598629.1999999993</v>
      </c>
    </row>
    <row r="55" spans="1:7">
      <c r="A55" s="4" t="s">
        <v>59</v>
      </c>
      <c r="B55" s="17">
        <v>0</v>
      </c>
      <c r="C55" s="21">
        <v>5148022.95</v>
      </c>
      <c r="D55" s="21">
        <v>5148022.95</v>
      </c>
      <c r="E55" s="21">
        <v>5056115.63</v>
      </c>
      <c r="F55" s="21">
        <v>5056115.63</v>
      </c>
      <c r="G55" s="21">
        <v>5056115.63</v>
      </c>
    </row>
    <row r="56" spans="1:7">
      <c r="A56" s="4" t="s">
        <v>60</v>
      </c>
      <c r="B56" s="17"/>
      <c r="C56" s="21"/>
      <c r="D56" s="21"/>
      <c r="E56" s="21"/>
      <c r="F56" s="21"/>
      <c r="G56" s="21">
        <f>D56-E56</f>
        <v>0</v>
      </c>
    </row>
    <row r="57" spans="1:7">
      <c r="A57" s="3" t="s">
        <v>61</v>
      </c>
      <c r="B57" s="16">
        <v>6064109.4000000004</v>
      </c>
      <c r="C57" s="20">
        <f t="shared" ref="C57:G57" si="7">SUM(C58:C62,C64:C65)</f>
        <v>-5972497.3300000001</v>
      </c>
      <c r="D57" s="20">
        <f t="shared" si="7"/>
        <v>91612.07</v>
      </c>
      <c r="E57" s="20">
        <f t="shared" si="7"/>
        <v>0</v>
      </c>
      <c r="F57" s="20">
        <f t="shared" si="7"/>
        <v>0</v>
      </c>
      <c r="G57" s="20">
        <f t="shared" si="7"/>
        <v>0</v>
      </c>
    </row>
    <row r="58" spans="1:7">
      <c r="A58" s="4" t="s">
        <v>62</v>
      </c>
      <c r="B58" s="17"/>
      <c r="C58" s="21"/>
      <c r="D58" s="21"/>
      <c r="E58" s="21"/>
      <c r="F58" s="21"/>
      <c r="G58" s="21">
        <f>D58-E58</f>
        <v>0</v>
      </c>
    </row>
    <row r="59" spans="1:7">
      <c r="A59" s="4" t="s">
        <v>63</v>
      </c>
      <c r="B59" s="17"/>
      <c r="C59" s="21"/>
      <c r="D59" s="21"/>
      <c r="E59" s="21"/>
      <c r="F59" s="21"/>
      <c r="G59" s="21">
        <f t="shared" ref="G59:G64" si="8">D59-E59</f>
        <v>0</v>
      </c>
    </row>
    <row r="60" spans="1:7">
      <c r="A60" s="4" t="s">
        <v>64</v>
      </c>
      <c r="B60" s="17"/>
      <c r="C60" s="21"/>
      <c r="D60" s="21"/>
      <c r="E60" s="21"/>
      <c r="F60" s="21"/>
      <c r="G60" s="21">
        <f t="shared" si="8"/>
        <v>0</v>
      </c>
    </row>
    <row r="61" spans="1:7">
      <c r="A61" s="4" t="s">
        <v>65</v>
      </c>
      <c r="B61" s="17"/>
      <c r="C61" s="21"/>
      <c r="D61" s="21"/>
      <c r="E61" s="21"/>
      <c r="F61" s="21"/>
      <c r="G61" s="21">
        <f t="shared" si="8"/>
        <v>0</v>
      </c>
    </row>
    <row r="62" spans="1:7">
      <c r="A62" s="4" t="s">
        <v>66</v>
      </c>
      <c r="B62" s="17"/>
      <c r="C62" s="21"/>
      <c r="D62" s="21"/>
      <c r="E62" s="21"/>
      <c r="F62" s="21"/>
      <c r="G62" s="21">
        <f t="shared" si="8"/>
        <v>0</v>
      </c>
    </row>
    <row r="63" spans="1:7">
      <c r="A63" s="4" t="s">
        <v>67</v>
      </c>
      <c r="B63" s="17"/>
      <c r="C63" s="21"/>
      <c r="D63" s="21"/>
      <c r="E63" s="21"/>
      <c r="F63" s="21"/>
      <c r="G63" s="21">
        <f t="shared" si="8"/>
        <v>0</v>
      </c>
    </row>
    <row r="64" spans="1:7">
      <c r="A64" s="4" t="s">
        <v>68</v>
      </c>
      <c r="B64" s="17"/>
      <c r="C64" s="21"/>
      <c r="D64" s="21"/>
      <c r="E64" s="21"/>
      <c r="F64" s="21"/>
      <c r="G64" s="21">
        <f t="shared" si="8"/>
        <v>0</v>
      </c>
    </row>
    <row r="65" spans="1:7">
      <c r="A65" s="4" t="s">
        <v>69</v>
      </c>
      <c r="B65" s="17">
        <v>6064109.4000000004</v>
      </c>
      <c r="C65" s="21">
        <v>-5972497.3300000001</v>
      </c>
      <c r="D65" s="21">
        <v>91612.07</v>
      </c>
      <c r="E65" s="21">
        <v>0</v>
      </c>
      <c r="F65" s="21">
        <v>0</v>
      </c>
      <c r="G65" s="21">
        <v>0</v>
      </c>
    </row>
    <row r="66" spans="1:7">
      <c r="A66" s="3" t="s">
        <v>70</v>
      </c>
      <c r="B66" s="16">
        <v>7029750</v>
      </c>
      <c r="C66" s="20">
        <f t="shared" ref="C66:G66" si="9">SUM(C67:C69)</f>
        <v>-5565874.9000000004</v>
      </c>
      <c r="D66" s="20">
        <f t="shared" si="9"/>
        <v>1463875.1</v>
      </c>
      <c r="E66" s="20">
        <f t="shared" si="9"/>
        <v>825750</v>
      </c>
      <c r="F66" s="20">
        <f t="shared" si="9"/>
        <v>825750</v>
      </c>
      <c r="G66" s="20">
        <f t="shared" si="9"/>
        <v>825750</v>
      </c>
    </row>
    <row r="67" spans="1:7">
      <c r="A67" s="4" t="s">
        <v>71</v>
      </c>
      <c r="B67" s="17"/>
      <c r="C67" s="21"/>
      <c r="D67" s="21"/>
      <c r="E67" s="21"/>
      <c r="F67" s="21"/>
      <c r="G67" s="21">
        <f>D67-E67</f>
        <v>0</v>
      </c>
    </row>
    <row r="68" spans="1:7">
      <c r="A68" s="4" t="s">
        <v>72</v>
      </c>
      <c r="B68" s="17"/>
      <c r="C68" s="21"/>
      <c r="D68" s="21"/>
      <c r="E68" s="21"/>
      <c r="F68" s="21"/>
      <c r="G68" s="21">
        <f>D68-E68</f>
        <v>0</v>
      </c>
    </row>
    <row r="69" spans="1:7">
      <c r="A69" s="4" t="s">
        <v>73</v>
      </c>
      <c r="B69" s="17">
        <v>7029750</v>
      </c>
      <c r="C69" s="21">
        <v>-5565874.9000000004</v>
      </c>
      <c r="D69" s="21">
        <v>1463875.1</v>
      </c>
      <c r="E69" s="21">
        <v>825750</v>
      </c>
      <c r="F69" s="21">
        <v>825750</v>
      </c>
      <c r="G69" s="21">
        <v>825750</v>
      </c>
    </row>
    <row r="70" spans="1:7">
      <c r="A70" s="3" t="s">
        <v>74</v>
      </c>
      <c r="B70" s="16">
        <v>850000</v>
      </c>
      <c r="C70" s="20">
        <f t="shared" ref="C70:G70" si="10">SUM(C71:C77)</f>
        <v>-100000</v>
      </c>
      <c r="D70" s="20">
        <f t="shared" si="10"/>
        <v>750000</v>
      </c>
      <c r="E70" s="20">
        <f t="shared" si="10"/>
        <v>505176.55</v>
      </c>
      <c r="F70" s="20">
        <f t="shared" si="10"/>
        <v>505176.55</v>
      </c>
      <c r="G70" s="20">
        <f t="shared" si="10"/>
        <v>505176.55</v>
      </c>
    </row>
    <row r="71" spans="1:7">
      <c r="A71" s="4" t="s">
        <v>75</v>
      </c>
      <c r="B71" s="17"/>
      <c r="C71" s="21"/>
      <c r="D71" s="21"/>
      <c r="E71" s="21"/>
      <c r="F71" s="21"/>
      <c r="G71" s="21">
        <f>D71-E71</f>
        <v>0</v>
      </c>
    </row>
    <row r="72" spans="1:7">
      <c r="A72" s="4" t="s">
        <v>76</v>
      </c>
      <c r="B72" s="17">
        <v>850000</v>
      </c>
      <c r="C72" s="21">
        <v>-100000</v>
      </c>
      <c r="D72" s="21">
        <v>750000</v>
      </c>
      <c r="E72" s="21">
        <v>505176.55</v>
      </c>
      <c r="F72" s="21">
        <v>505176.55</v>
      </c>
      <c r="G72" s="21">
        <v>505176.55</v>
      </c>
    </row>
    <row r="73" spans="1:7">
      <c r="A73" s="4" t="s">
        <v>77</v>
      </c>
      <c r="B73" s="17"/>
      <c r="C73" s="21"/>
      <c r="D73" s="21"/>
      <c r="E73" s="21"/>
      <c r="F73" s="21"/>
      <c r="G73" s="21">
        <f>D73-E73</f>
        <v>0</v>
      </c>
    </row>
    <row r="74" spans="1:7">
      <c r="A74" s="4" t="s">
        <v>78</v>
      </c>
      <c r="B74" s="17"/>
      <c r="C74" s="21"/>
      <c r="D74" s="21"/>
      <c r="E74" s="21"/>
      <c r="F74" s="21"/>
      <c r="G74" s="21">
        <f>D74-E74</f>
        <v>0</v>
      </c>
    </row>
    <row r="75" spans="1:7">
      <c r="A75" s="4" t="s">
        <v>79</v>
      </c>
      <c r="B75" s="17"/>
      <c r="C75" s="21"/>
      <c r="D75" s="21"/>
      <c r="E75" s="21"/>
      <c r="F75" s="21"/>
      <c r="G75" s="21">
        <f>D75-E75</f>
        <v>0</v>
      </c>
    </row>
    <row r="76" spans="1:7">
      <c r="A76" s="4" t="s">
        <v>80</v>
      </c>
      <c r="B76" s="17"/>
      <c r="C76" s="21"/>
      <c r="D76" s="21"/>
      <c r="E76" s="21"/>
      <c r="F76" s="21"/>
      <c r="G76" s="21">
        <f>D76-E76</f>
        <v>0</v>
      </c>
    </row>
    <row r="77" spans="1:7">
      <c r="A77" s="4" t="s">
        <v>81</v>
      </c>
      <c r="B77" s="17"/>
      <c r="C77" s="21"/>
      <c r="D77" s="21"/>
      <c r="E77" s="21"/>
      <c r="F77" s="21"/>
      <c r="G77" s="21">
        <f>D77-E77</f>
        <v>0</v>
      </c>
    </row>
    <row r="78" spans="1:7" ht="5" customHeight="1">
      <c r="A78" s="5"/>
      <c r="B78" s="16"/>
      <c r="C78" s="16"/>
      <c r="D78" s="16"/>
      <c r="E78" s="16"/>
      <c r="F78" s="16"/>
      <c r="G78" s="16"/>
    </row>
    <row r="79" spans="1:7">
      <c r="A79" s="5" t="s">
        <v>82</v>
      </c>
      <c r="B79" s="16">
        <v>161325667.65000001</v>
      </c>
      <c r="C79" s="20">
        <f t="shared" ref="C79:G79" si="11">SUM(C80,C88,C98,C108,C118,C128,C132,C141,C145)</f>
        <v>15348691.29999999</v>
      </c>
      <c r="D79" s="20">
        <f t="shared" si="11"/>
        <v>176674358.94999999</v>
      </c>
      <c r="E79" s="20">
        <f t="shared" si="11"/>
        <v>130040467.23999999</v>
      </c>
      <c r="F79" s="20">
        <f t="shared" si="11"/>
        <v>128987888.72000001</v>
      </c>
      <c r="G79" s="20">
        <f t="shared" si="11"/>
        <v>46633891.709999993</v>
      </c>
    </row>
    <row r="80" spans="1:7">
      <c r="A80" s="6" t="s">
        <v>9</v>
      </c>
      <c r="B80" s="16">
        <v>23760767.169999998</v>
      </c>
      <c r="C80" s="20">
        <f t="shared" ref="C80:G80" si="12">SUM(C81:C87)</f>
        <v>1713054.0100000007</v>
      </c>
      <c r="D80" s="20">
        <f t="shared" si="12"/>
        <v>25473821.18</v>
      </c>
      <c r="E80" s="20">
        <f t="shared" si="12"/>
        <v>16732201.75</v>
      </c>
      <c r="F80" s="20">
        <f t="shared" si="12"/>
        <v>16732201.75</v>
      </c>
      <c r="G80" s="20">
        <f t="shared" si="12"/>
        <v>8741619.4300000016</v>
      </c>
    </row>
    <row r="81" spans="1:7">
      <c r="A81" s="7" t="s">
        <v>10</v>
      </c>
      <c r="B81" s="17">
        <v>15845600.140000001</v>
      </c>
      <c r="C81" s="21">
        <v>1367180.2100000009</v>
      </c>
      <c r="D81" s="21">
        <v>17212780.350000001</v>
      </c>
      <c r="E81" s="21">
        <v>12444802.65</v>
      </c>
      <c r="F81" s="21">
        <v>12444802.65</v>
      </c>
      <c r="G81" s="21">
        <f>D81-E81</f>
        <v>4767977.7000000011</v>
      </c>
    </row>
    <row r="82" spans="1:7">
      <c r="A82" s="7" t="s">
        <v>11</v>
      </c>
      <c r="B82" s="17">
        <v>582545.66</v>
      </c>
      <c r="C82" s="21">
        <v>180310.95999999996</v>
      </c>
      <c r="D82" s="21">
        <v>762856.62</v>
      </c>
      <c r="E82" s="21">
        <v>541710.76</v>
      </c>
      <c r="F82" s="21">
        <v>541710.76</v>
      </c>
      <c r="G82" s="21">
        <f t="shared" ref="G82:G87" si="13">D82-E82</f>
        <v>221145.86</v>
      </c>
    </row>
    <row r="83" spans="1:7">
      <c r="A83" s="7" t="s">
        <v>12</v>
      </c>
      <c r="B83" s="17">
        <v>2889058.06</v>
      </c>
      <c r="C83" s="21">
        <v>198488.85999999987</v>
      </c>
      <c r="D83" s="21">
        <v>3087546.92</v>
      </c>
      <c r="E83" s="21">
        <v>490678.36</v>
      </c>
      <c r="F83" s="21">
        <v>490678.36</v>
      </c>
      <c r="G83" s="21">
        <f t="shared" si="13"/>
        <v>2596868.56</v>
      </c>
    </row>
    <row r="84" spans="1:7">
      <c r="A84" s="7" t="s">
        <v>13</v>
      </c>
      <c r="B84" s="17">
        <v>2878912.47</v>
      </c>
      <c r="C84" s="21">
        <v>-70000</v>
      </c>
      <c r="D84" s="21">
        <v>2808912.47</v>
      </c>
      <c r="E84" s="21">
        <v>2152198.64</v>
      </c>
      <c r="F84" s="21">
        <v>2152198.64</v>
      </c>
      <c r="G84" s="21">
        <f t="shared" si="13"/>
        <v>656713.83000000007</v>
      </c>
    </row>
    <row r="85" spans="1:7">
      <c r="A85" s="7" t="s">
        <v>14</v>
      </c>
      <c r="B85" s="17">
        <v>1564650.84</v>
      </c>
      <c r="C85" s="21">
        <v>37073.979999999981</v>
      </c>
      <c r="D85" s="21">
        <v>1601724.82</v>
      </c>
      <c r="E85" s="21">
        <v>1102811.3400000001</v>
      </c>
      <c r="F85" s="21">
        <v>1102811.3400000001</v>
      </c>
      <c r="G85" s="21">
        <f t="shared" si="13"/>
        <v>498913.48</v>
      </c>
    </row>
    <row r="86" spans="1:7">
      <c r="A86" s="7" t="s">
        <v>15</v>
      </c>
      <c r="B86" s="17"/>
      <c r="C86" s="21"/>
      <c r="D86" s="21"/>
      <c r="E86" s="21"/>
      <c r="F86" s="21"/>
      <c r="G86" s="21">
        <f t="shared" si="13"/>
        <v>0</v>
      </c>
    </row>
    <row r="87" spans="1:7">
      <c r="A87" s="7" t="s">
        <v>16</v>
      </c>
      <c r="B87" s="17"/>
      <c r="C87" s="21"/>
      <c r="D87" s="21"/>
      <c r="E87" s="21"/>
      <c r="F87" s="21"/>
      <c r="G87" s="21">
        <f t="shared" si="13"/>
        <v>0</v>
      </c>
    </row>
    <row r="88" spans="1:7">
      <c r="A88" s="6" t="s">
        <v>17</v>
      </c>
      <c r="B88" s="16">
        <v>14285732.870000001</v>
      </c>
      <c r="C88" s="20">
        <f t="shared" ref="C88:G88" si="14">SUM(C89:C97)</f>
        <v>5158087.4700000007</v>
      </c>
      <c r="D88" s="20">
        <f t="shared" si="14"/>
        <v>19443820.34</v>
      </c>
      <c r="E88" s="20">
        <f t="shared" si="14"/>
        <v>15755511.819999998</v>
      </c>
      <c r="F88" s="20">
        <f t="shared" si="14"/>
        <v>15755511.819999998</v>
      </c>
      <c r="G88" s="20">
        <f t="shared" si="14"/>
        <v>3688308.5200000014</v>
      </c>
    </row>
    <row r="89" spans="1:7">
      <c r="A89" s="7" t="s">
        <v>18</v>
      </c>
      <c r="B89" s="17"/>
      <c r="C89" s="21">
        <v>26425.03</v>
      </c>
      <c r="D89" s="21">
        <v>26425.03</v>
      </c>
      <c r="E89" s="21">
        <v>26425.03</v>
      </c>
      <c r="F89" s="21">
        <v>26425.03</v>
      </c>
      <c r="G89" s="21">
        <f>D89-E89</f>
        <v>0</v>
      </c>
    </row>
    <row r="90" spans="1:7">
      <c r="A90" s="7" t="s">
        <v>19</v>
      </c>
      <c r="B90" s="17">
        <v>5000</v>
      </c>
      <c r="C90" s="21">
        <v>0</v>
      </c>
      <c r="D90" s="21">
        <v>5000</v>
      </c>
      <c r="E90" s="21">
        <v>1892</v>
      </c>
      <c r="F90" s="21">
        <v>1892</v>
      </c>
      <c r="G90" s="21">
        <f t="shared" ref="G90:G97" si="15">D90-E90</f>
        <v>3108</v>
      </c>
    </row>
    <row r="91" spans="1:7">
      <c r="A91" s="7" t="s">
        <v>20</v>
      </c>
      <c r="B91" s="17">
        <v>20000</v>
      </c>
      <c r="C91" s="21">
        <v>-18000</v>
      </c>
      <c r="D91" s="21">
        <v>2000</v>
      </c>
      <c r="E91" s="21">
        <v>2000</v>
      </c>
      <c r="F91" s="21">
        <v>2000</v>
      </c>
      <c r="G91" s="21">
        <f t="shared" si="15"/>
        <v>0</v>
      </c>
    </row>
    <row r="92" spans="1:7">
      <c r="A92" s="7" t="s">
        <v>21</v>
      </c>
      <c r="B92" s="17">
        <v>6131810.79</v>
      </c>
      <c r="C92" s="21">
        <v>5335649.8500000006</v>
      </c>
      <c r="D92" s="21">
        <v>11467460.640000001</v>
      </c>
      <c r="E92" s="21">
        <v>9497257.6699999999</v>
      </c>
      <c r="F92" s="21">
        <v>9497257.6699999999</v>
      </c>
      <c r="G92" s="21">
        <f t="shared" si="15"/>
        <v>1970202.9700000007</v>
      </c>
    </row>
    <row r="93" spans="1:7">
      <c r="A93" s="7" t="s">
        <v>22</v>
      </c>
      <c r="B93" s="17">
        <v>123000</v>
      </c>
      <c r="C93" s="21">
        <v>-56432.479999999996</v>
      </c>
      <c r="D93" s="21">
        <v>66567.520000000004</v>
      </c>
      <c r="E93" s="21">
        <v>66567.520000000004</v>
      </c>
      <c r="F93" s="21">
        <v>66567.520000000004</v>
      </c>
      <c r="G93" s="21">
        <f t="shared" si="15"/>
        <v>0</v>
      </c>
    </row>
    <row r="94" spans="1:7">
      <c r="A94" s="7" t="s">
        <v>23</v>
      </c>
      <c r="B94" s="17">
        <v>5720922.0800000001</v>
      </c>
      <c r="C94" s="21">
        <v>108619.8200000003</v>
      </c>
      <c r="D94" s="21">
        <v>5829541.9000000004</v>
      </c>
      <c r="E94" s="21">
        <v>4237077.47</v>
      </c>
      <c r="F94" s="21">
        <v>4237077.47</v>
      </c>
      <c r="G94" s="21">
        <f t="shared" si="15"/>
        <v>1592464.4300000006</v>
      </c>
    </row>
    <row r="95" spans="1:7">
      <c r="A95" s="7" t="s">
        <v>24</v>
      </c>
      <c r="B95" s="17">
        <v>650000</v>
      </c>
      <c r="C95" s="21">
        <v>-119585.83999999997</v>
      </c>
      <c r="D95" s="21">
        <v>530414.16</v>
      </c>
      <c r="E95" s="21">
        <v>527914.16</v>
      </c>
      <c r="F95" s="21">
        <v>527914.16</v>
      </c>
      <c r="G95" s="21">
        <f t="shared" si="15"/>
        <v>2500</v>
      </c>
    </row>
    <row r="96" spans="1:7">
      <c r="A96" s="7" t="s">
        <v>25</v>
      </c>
      <c r="B96" s="17">
        <v>30000</v>
      </c>
      <c r="C96" s="21">
        <v>-30000</v>
      </c>
      <c r="D96" s="21">
        <v>0</v>
      </c>
      <c r="E96" s="21">
        <v>0</v>
      </c>
      <c r="F96" s="21">
        <v>0</v>
      </c>
      <c r="G96" s="21">
        <f t="shared" si="15"/>
        <v>0</v>
      </c>
    </row>
    <row r="97" spans="1:7">
      <c r="A97" s="7" t="s">
        <v>26</v>
      </c>
      <c r="B97" s="17">
        <v>1605000</v>
      </c>
      <c r="C97" s="21">
        <v>-88588.909999999916</v>
      </c>
      <c r="D97" s="21">
        <v>1516411.09</v>
      </c>
      <c r="E97" s="21">
        <v>1396377.97</v>
      </c>
      <c r="F97" s="21">
        <v>1396377.97</v>
      </c>
      <c r="G97" s="21">
        <f t="shared" si="15"/>
        <v>120033.12000000011</v>
      </c>
    </row>
    <row r="98" spans="1:7">
      <c r="A98" s="6" t="s">
        <v>27</v>
      </c>
      <c r="B98" s="16">
        <v>14286387.530000001</v>
      </c>
      <c r="C98" s="20">
        <f t="shared" ref="C98:G98" si="16">SUM(C99:C107)</f>
        <v>395234.8499999991</v>
      </c>
      <c r="D98" s="20">
        <f t="shared" si="16"/>
        <v>14681622.379999999</v>
      </c>
      <c r="E98" s="20">
        <f t="shared" si="16"/>
        <v>12412115.899999999</v>
      </c>
      <c r="F98" s="20">
        <f t="shared" si="16"/>
        <v>12412115.899999999</v>
      </c>
      <c r="G98" s="20">
        <f t="shared" si="16"/>
        <v>2269506.48</v>
      </c>
    </row>
    <row r="99" spans="1:7">
      <c r="A99" s="7" t="s">
        <v>28</v>
      </c>
      <c r="B99" s="17">
        <v>11285617.560000001</v>
      </c>
      <c r="C99" s="21">
        <v>-2970477.4300000006</v>
      </c>
      <c r="D99" s="21">
        <v>8315140.1299999999</v>
      </c>
      <c r="E99" s="21">
        <v>7100896.1399999997</v>
      </c>
      <c r="F99" s="21">
        <v>7100896.1399999997</v>
      </c>
      <c r="G99" s="21">
        <f>D99-E99</f>
        <v>1214243.9900000002</v>
      </c>
    </row>
    <row r="100" spans="1:7">
      <c r="A100" s="7" t="s">
        <v>29</v>
      </c>
      <c r="B100" s="17">
        <v>0</v>
      </c>
      <c r="C100" s="21">
        <v>150000</v>
      </c>
      <c r="D100" s="21">
        <v>150000</v>
      </c>
      <c r="E100" s="21">
        <v>150000</v>
      </c>
      <c r="F100" s="21">
        <v>150000</v>
      </c>
      <c r="G100" s="21">
        <f t="shared" ref="G100:G107" si="17">D100-E100</f>
        <v>0</v>
      </c>
    </row>
    <row r="101" spans="1:7">
      <c r="A101" s="7" t="s">
        <v>30</v>
      </c>
      <c r="B101" s="17">
        <v>2118.9699999999998</v>
      </c>
      <c r="C101" s="21">
        <v>3450693.6799999997</v>
      </c>
      <c r="D101" s="21">
        <v>3452812.65</v>
      </c>
      <c r="E101" s="21">
        <v>2759812.65</v>
      </c>
      <c r="F101" s="21">
        <v>2759812.65</v>
      </c>
      <c r="G101" s="21">
        <f t="shared" si="17"/>
        <v>693000</v>
      </c>
    </row>
    <row r="102" spans="1:7">
      <c r="A102" s="7" t="s">
        <v>31</v>
      </c>
      <c r="B102" s="17">
        <v>420000</v>
      </c>
      <c r="C102" s="21">
        <v>215326.43999999994</v>
      </c>
      <c r="D102" s="21">
        <v>635326.43999999994</v>
      </c>
      <c r="E102" s="21">
        <v>600262.43000000005</v>
      </c>
      <c r="F102" s="21">
        <v>600262.43000000005</v>
      </c>
      <c r="G102" s="21">
        <f t="shared" si="17"/>
        <v>35064.009999999893</v>
      </c>
    </row>
    <row r="103" spans="1:7">
      <c r="A103" s="7" t="s">
        <v>32</v>
      </c>
      <c r="B103" s="17">
        <v>2110402.86</v>
      </c>
      <c r="C103" s="21">
        <v>-458584.15999999992</v>
      </c>
      <c r="D103" s="21">
        <v>1651818.7</v>
      </c>
      <c r="E103" s="21">
        <v>1469190.16</v>
      </c>
      <c r="F103" s="21">
        <v>1469190.16</v>
      </c>
      <c r="G103" s="21">
        <f t="shared" si="17"/>
        <v>182628.54000000004</v>
      </c>
    </row>
    <row r="104" spans="1:7">
      <c r="A104" s="7" t="s">
        <v>33</v>
      </c>
      <c r="B104" s="17"/>
      <c r="C104" s="21"/>
      <c r="D104" s="21"/>
      <c r="E104" s="21"/>
      <c r="F104" s="21"/>
      <c r="G104" s="21">
        <f t="shared" si="17"/>
        <v>0</v>
      </c>
    </row>
    <row r="105" spans="1:7">
      <c r="A105" s="7" t="s">
        <v>34</v>
      </c>
      <c r="B105" s="17"/>
      <c r="C105" s="21"/>
      <c r="D105" s="21"/>
      <c r="E105" s="21"/>
      <c r="F105" s="21"/>
      <c r="G105" s="21">
        <f t="shared" si="17"/>
        <v>0</v>
      </c>
    </row>
    <row r="106" spans="1:7">
      <c r="A106" s="7" t="s">
        <v>35</v>
      </c>
      <c r="B106" s="17">
        <v>50000</v>
      </c>
      <c r="C106" s="21">
        <v>45500</v>
      </c>
      <c r="D106" s="21">
        <v>95500</v>
      </c>
      <c r="E106" s="21">
        <v>89999.98</v>
      </c>
      <c r="F106" s="21">
        <v>89999.98</v>
      </c>
      <c r="G106" s="21">
        <f t="shared" si="17"/>
        <v>5500.0200000000041</v>
      </c>
    </row>
    <row r="107" spans="1:7">
      <c r="A107" s="7" t="s">
        <v>36</v>
      </c>
      <c r="B107" s="17">
        <v>418248.14</v>
      </c>
      <c r="C107" s="21">
        <v>-37223.679999999993</v>
      </c>
      <c r="D107" s="21">
        <v>381024.46</v>
      </c>
      <c r="E107" s="21">
        <v>241954.54</v>
      </c>
      <c r="F107" s="21">
        <v>241954.54</v>
      </c>
      <c r="G107" s="21">
        <f t="shared" si="17"/>
        <v>139069.92000000001</v>
      </c>
    </row>
    <row r="108" spans="1:7">
      <c r="A108" s="6" t="s">
        <v>37</v>
      </c>
      <c r="B108" s="16">
        <v>2415033.66</v>
      </c>
      <c r="C108" s="20">
        <f t="shared" ref="C108:G108" si="18">SUM(C109:C117)</f>
        <v>7063475.1899999995</v>
      </c>
      <c r="D108" s="20">
        <f t="shared" si="18"/>
        <v>9478508.8499999996</v>
      </c>
      <c r="E108" s="20">
        <f t="shared" si="18"/>
        <v>5103471.5299999993</v>
      </c>
      <c r="F108" s="20">
        <f t="shared" si="18"/>
        <v>5103471.5299999993</v>
      </c>
      <c r="G108" s="20">
        <f t="shared" si="18"/>
        <v>4375037.32</v>
      </c>
    </row>
    <row r="109" spans="1:7">
      <c r="A109" s="7" t="s">
        <v>38</v>
      </c>
      <c r="B109" s="17"/>
      <c r="C109" s="21"/>
      <c r="D109" s="21"/>
      <c r="E109" s="21"/>
      <c r="F109" s="21"/>
      <c r="G109" s="21">
        <f>D109-E109</f>
        <v>0</v>
      </c>
    </row>
    <row r="110" spans="1:7">
      <c r="A110" s="7" t="s">
        <v>39</v>
      </c>
      <c r="B110" s="17"/>
      <c r="C110" s="21"/>
      <c r="D110" s="21"/>
      <c r="E110" s="21"/>
      <c r="F110" s="21"/>
      <c r="G110" s="21">
        <f t="shared" ref="G110:G117" si="19">D110-E110</f>
        <v>0</v>
      </c>
    </row>
    <row r="111" spans="1:7">
      <c r="A111" s="7" t="s">
        <v>40</v>
      </c>
      <c r="B111" s="17">
        <v>0</v>
      </c>
      <c r="C111" s="21">
        <v>3837909.55</v>
      </c>
      <c r="D111" s="21">
        <v>3837909.55</v>
      </c>
      <c r="E111" s="21">
        <v>2297353.7999999998</v>
      </c>
      <c r="F111" s="21">
        <v>2297353.7999999998</v>
      </c>
      <c r="G111" s="21">
        <f t="shared" si="19"/>
        <v>1540555.75</v>
      </c>
    </row>
    <row r="112" spans="1:7">
      <c r="A112" s="7" t="s">
        <v>41</v>
      </c>
      <c r="B112" s="17">
        <v>2415033.66</v>
      </c>
      <c r="C112" s="21">
        <v>3225565.6399999997</v>
      </c>
      <c r="D112" s="21">
        <v>5640599.2999999998</v>
      </c>
      <c r="E112" s="21">
        <v>2806117.73</v>
      </c>
      <c r="F112" s="21">
        <v>2806117.73</v>
      </c>
      <c r="G112" s="21">
        <f t="shared" si="19"/>
        <v>2834481.57</v>
      </c>
    </row>
    <row r="113" spans="1:7">
      <c r="A113" s="7" t="s">
        <v>42</v>
      </c>
      <c r="B113" s="17"/>
      <c r="C113" s="21"/>
      <c r="D113" s="21"/>
      <c r="E113" s="21"/>
      <c r="F113" s="21"/>
      <c r="G113" s="21">
        <f t="shared" si="19"/>
        <v>0</v>
      </c>
    </row>
    <row r="114" spans="1:7">
      <c r="A114" s="7" t="s">
        <v>43</v>
      </c>
      <c r="B114" s="17"/>
      <c r="C114" s="21"/>
      <c r="D114" s="21"/>
      <c r="E114" s="21"/>
      <c r="F114" s="21"/>
      <c r="G114" s="21">
        <f t="shared" si="19"/>
        <v>0</v>
      </c>
    </row>
    <row r="115" spans="1:7">
      <c r="A115" s="7" t="s">
        <v>44</v>
      </c>
      <c r="B115" s="17"/>
      <c r="C115" s="21"/>
      <c r="D115" s="21"/>
      <c r="E115" s="21"/>
      <c r="F115" s="21"/>
      <c r="G115" s="21">
        <f t="shared" si="19"/>
        <v>0</v>
      </c>
    </row>
    <row r="116" spans="1:7">
      <c r="A116" s="7" t="s">
        <v>45</v>
      </c>
      <c r="B116" s="17"/>
      <c r="C116" s="21"/>
      <c r="D116" s="21"/>
      <c r="E116" s="21"/>
      <c r="F116" s="21"/>
      <c r="G116" s="21">
        <f t="shared" si="19"/>
        <v>0</v>
      </c>
    </row>
    <row r="117" spans="1:7">
      <c r="A117" s="7" t="s">
        <v>46</v>
      </c>
      <c r="B117" s="17"/>
      <c r="C117" s="21"/>
      <c r="D117" s="21"/>
      <c r="E117" s="21"/>
      <c r="F117" s="21"/>
      <c r="G117" s="21">
        <f t="shared" si="19"/>
        <v>0</v>
      </c>
    </row>
    <row r="118" spans="1:7">
      <c r="A118" s="6" t="s">
        <v>47</v>
      </c>
      <c r="B118" s="16">
        <v>465000</v>
      </c>
      <c r="C118" s="20">
        <f t="shared" ref="C118:G118" si="20">SUM(C119:C127)</f>
        <v>-350608.32</v>
      </c>
      <c r="D118" s="20">
        <f t="shared" si="20"/>
        <v>114391.67999999999</v>
      </c>
      <c r="E118" s="20">
        <f t="shared" si="20"/>
        <v>77213.679999999993</v>
      </c>
      <c r="F118" s="20">
        <f t="shared" si="20"/>
        <v>77213.679999999993</v>
      </c>
      <c r="G118" s="20">
        <f t="shared" si="20"/>
        <v>37177.999999999993</v>
      </c>
    </row>
    <row r="119" spans="1:7">
      <c r="A119" s="7" t="s">
        <v>48</v>
      </c>
      <c r="B119" s="17">
        <v>30000</v>
      </c>
      <c r="C119" s="21">
        <v>70366.679999999993</v>
      </c>
      <c r="D119" s="21">
        <v>100366.68</v>
      </c>
      <c r="E119" s="21">
        <v>63188.68</v>
      </c>
      <c r="F119" s="21">
        <v>63188.68</v>
      </c>
      <c r="G119" s="21">
        <f>D119-E119</f>
        <v>37177.999999999993</v>
      </c>
    </row>
    <row r="120" spans="1:7">
      <c r="A120" s="7" t="s">
        <v>49</v>
      </c>
      <c r="B120" s="17">
        <v>15000</v>
      </c>
      <c r="C120" s="21">
        <v>-975</v>
      </c>
      <c r="D120" s="21">
        <v>14025</v>
      </c>
      <c r="E120" s="21">
        <v>14025</v>
      </c>
      <c r="F120" s="21">
        <v>14025</v>
      </c>
      <c r="G120" s="21">
        <f t="shared" ref="G120:G127" si="21">D120-E120</f>
        <v>0</v>
      </c>
    </row>
    <row r="121" spans="1:7">
      <c r="A121" s="7" t="s">
        <v>50</v>
      </c>
      <c r="B121" s="17"/>
      <c r="C121" s="21"/>
      <c r="D121" s="21"/>
      <c r="E121" s="21"/>
      <c r="F121" s="21"/>
      <c r="G121" s="21">
        <f t="shared" si="21"/>
        <v>0</v>
      </c>
    </row>
    <row r="122" spans="1:7">
      <c r="A122" s="7" t="s">
        <v>51</v>
      </c>
      <c r="B122" s="17"/>
      <c r="C122" s="21"/>
      <c r="D122" s="21"/>
      <c r="E122" s="21"/>
      <c r="F122" s="21"/>
      <c r="G122" s="21">
        <f t="shared" si="21"/>
        <v>0</v>
      </c>
    </row>
    <row r="123" spans="1:7">
      <c r="A123" s="7" t="s">
        <v>52</v>
      </c>
      <c r="B123" s="17"/>
      <c r="C123" s="21"/>
      <c r="D123" s="21"/>
      <c r="E123" s="21"/>
      <c r="F123" s="21"/>
      <c r="G123" s="21">
        <f t="shared" si="21"/>
        <v>0</v>
      </c>
    </row>
    <row r="124" spans="1:7">
      <c r="A124" s="7" t="s">
        <v>53</v>
      </c>
      <c r="B124" s="17">
        <v>420000</v>
      </c>
      <c r="C124" s="21">
        <v>-420000</v>
      </c>
      <c r="D124" s="21">
        <v>0</v>
      </c>
      <c r="E124" s="21">
        <v>0</v>
      </c>
      <c r="F124" s="21">
        <v>0</v>
      </c>
      <c r="G124" s="21">
        <f t="shared" si="21"/>
        <v>0</v>
      </c>
    </row>
    <row r="125" spans="1:7">
      <c r="A125" s="7" t="s">
        <v>54</v>
      </c>
      <c r="B125" s="17"/>
      <c r="C125" s="21"/>
      <c r="D125" s="21"/>
      <c r="E125" s="21"/>
      <c r="F125" s="21"/>
      <c r="G125" s="21">
        <f t="shared" si="21"/>
        <v>0</v>
      </c>
    </row>
    <row r="126" spans="1:7">
      <c r="A126" s="7" t="s">
        <v>55</v>
      </c>
      <c r="B126" s="17"/>
      <c r="C126" s="21"/>
      <c r="D126" s="21"/>
      <c r="E126" s="21"/>
      <c r="F126" s="21"/>
      <c r="G126" s="21">
        <f t="shared" si="21"/>
        <v>0</v>
      </c>
    </row>
    <row r="127" spans="1:7">
      <c r="A127" s="7" t="s">
        <v>56</v>
      </c>
      <c r="B127" s="17"/>
      <c r="C127" s="21"/>
      <c r="D127" s="21"/>
      <c r="E127" s="21"/>
      <c r="F127" s="21"/>
      <c r="G127" s="21">
        <f t="shared" si="21"/>
        <v>0</v>
      </c>
    </row>
    <row r="128" spans="1:7">
      <c r="A128" s="6" t="s">
        <v>57</v>
      </c>
      <c r="B128" s="16">
        <v>45939783.920000002</v>
      </c>
      <c r="C128" s="20">
        <f t="shared" ref="C128:G128" si="22">SUM(C129:C131)</f>
        <v>49870386.199999996</v>
      </c>
      <c r="D128" s="20">
        <f t="shared" si="22"/>
        <v>95810170.11999999</v>
      </c>
      <c r="E128" s="20">
        <f t="shared" si="22"/>
        <v>72796609.299999997</v>
      </c>
      <c r="F128" s="20">
        <f t="shared" si="22"/>
        <v>71744030.780000001</v>
      </c>
      <c r="G128" s="20">
        <f t="shared" si="22"/>
        <v>23013560.819999993</v>
      </c>
    </row>
    <row r="129" spans="1:7">
      <c r="A129" s="7" t="s">
        <v>58</v>
      </c>
      <c r="B129" s="17">
        <v>45536222.109999999</v>
      </c>
      <c r="C129" s="21">
        <v>45603915.959999993</v>
      </c>
      <c r="D129" s="21">
        <v>91140138.069999993</v>
      </c>
      <c r="E129" s="21">
        <v>71166954.75</v>
      </c>
      <c r="F129" s="21">
        <v>70114376.230000004</v>
      </c>
      <c r="G129" s="21">
        <f>D129-E129</f>
        <v>19973183.319999993</v>
      </c>
    </row>
    <row r="130" spans="1:7">
      <c r="A130" s="7" t="s">
        <v>59</v>
      </c>
      <c r="B130" s="17">
        <v>403561.81</v>
      </c>
      <c r="C130" s="21">
        <v>4266470.24</v>
      </c>
      <c r="D130" s="21">
        <v>4670032.05</v>
      </c>
      <c r="E130" s="21">
        <v>1629654.55</v>
      </c>
      <c r="F130" s="21">
        <v>1629654.55</v>
      </c>
      <c r="G130" s="21">
        <f>D130-E130</f>
        <v>3040377.5</v>
      </c>
    </row>
    <row r="131" spans="1:7">
      <c r="A131" s="7" t="s">
        <v>60</v>
      </c>
      <c r="B131" s="17"/>
      <c r="C131" s="21"/>
      <c r="D131" s="21"/>
      <c r="E131" s="21"/>
      <c r="F131" s="21"/>
      <c r="G131" s="21">
        <f>D131-E131</f>
        <v>0</v>
      </c>
    </row>
    <row r="132" spans="1:7">
      <c r="A132" s="6" t="s">
        <v>61</v>
      </c>
      <c r="B132" s="16">
        <v>57438106.5</v>
      </c>
      <c r="C132" s="20">
        <f t="shared" ref="C132:G132" si="23">SUM(C133:C137,C139:C140)</f>
        <v>-56739386.560000002</v>
      </c>
      <c r="D132" s="20">
        <f t="shared" si="23"/>
        <v>698719.94</v>
      </c>
      <c r="E132" s="20">
        <f t="shared" si="23"/>
        <v>0</v>
      </c>
      <c r="F132" s="20">
        <f t="shared" si="23"/>
        <v>0</v>
      </c>
      <c r="G132" s="20">
        <f t="shared" si="23"/>
        <v>698719.94</v>
      </c>
    </row>
    <row r="133" spans="1:7">
      <c r="A133" s="7" t="s">
        <v>62</v>
      </c>
      <c r="B133" s="17"/>
      <c r="C133" s="21"/>
      <c r="D133" s="21"/>
      <c r="E133" s="21"/>
      <c r="F133" s="21"/>
      <c r="G133" s="21">
        <f>D133-E133</f>
        <v>0</v>
      </c>
    </row>
    <row r="134" spans="1:7">
      <c r="A134" s="7" t="s">
        <v>63</v>
      </c>
      <c r="B134" s="17"/>
      <c r="C134" s="21"/>
      <c r="D134" s="21"/>
      <c r="E134" s="21"/>
      <c r="F134" s="21"/>
      <c r="G134" s="21">
        <f t="shared" ref="G134:G140" si="24">D134-E134</f>
        <v>0</v>
      </c>
    </row>
    <row r="135" spans="1:7">
      <c r="A135" s="7" t="s">
        <v>64</v>
      </c>
      <c r="B135" s="17"/>
      <c r="C135" s="21"/>
      <c r="D135" s="21"/>
      <c r="E135" s="21"/>
      <c r="F135" s="21"/>
      <c r="G135" s="21">
        <f t="shared" si="24"/>
        <v>0</v>
      </c>
    </row>
    <row r="136" spans="1:7">
      <c r="A136" s="7" t="s">
        <v>65</v>
      </c>
      <c r="B136" s="17"/>
      <c r="C136" s="21"/>
      <c r="D136" s="21"/>
      <c r="E136" s="21"/>
      <c r="F136" s="21"/>
      <c r="G136" s="21">
        <f t="shared" si="24"/>
        <v>0</v>
      </c>
    </row>
    <row r="137" spans="1:7">
      <c r="A137" s="7" t="s">
        <v>66</v>
      </c>
      <c r="B137" s="17"/>
      <c r="C137" s="21"/>
      <c r="D137" s="21"/>
      <c r="E137" s="21"/>
      <c r="F137" s="21"/>
      <c r="G137" s="21">
        <f t="shared" si="24"/>
        <v>0</v>
      </c>
    </row>
    <row r="138" spans="1:7">
      <c r="A138" s="7" t="s">
        <v>67</v>
      </c>
      <c r="B138" s="17"/>
      <c r="C138" s="21"/>
      <c r="D138" s="21"/>
      <c r="E138" s="21"/>
      <c r="F138" s="21"/>
      <c r="G138" s="21">
        <f t="shared" si="24"/>
        <v>0</v>
      </c>
    </row>
    <row r="139" spans="1:7">
      <c r="A139" s="7" t="s">
        <v>68</v>
      </c>
      <c r="B139" s="17"/>
      <c r="C139" s="21"/>
      <c r="D139" s="21"/>
      <c r="E139" s="21"/>
      <c r="F139" s="21"/>
      <c r="G139" s="21">
        <f t="shared" si="24"/>
        <v>0</v>
      </c>
    </row>
    <row r="140" spans="1:7">
      <c r="A140" s="7" t="s">
        <v>69</v>
      </c>
      <c r="B140" s="17">
        <v>57438106.5</v>
      </c>
      <c r="C140" s="21">
        <v>-56739386.560000002</v>
      </c>
      <c r="D140" s="21">
        <v>698719.94</v>
      </c>
      <c r="E140" s="21">
        <v>0</v>
      </c>
      <c r="F140" s="21">
        <v>0</v>
      </c>
      <c r="G140" s="21">
        <f t="shared" si="24"/>
        <v>698719.94</v>
      </c>
    </row>
    <row r="141" spans="1:7">
      <c r="A141" s="6" t="s">
        <v>70</v>
      </c>
      <c r="B141" s="16">
        <v>2000000</v>
      </c>
      <c r="C141" s="20">
        <f t="shared" ref="C141:G141" si="25">SUM(C142:C144)</f>
        <v>8238448.4600000009</v>
      </c>
      <c r="D141" s="20">
        <f t="shared" si="25"/>
        <v>10238448.460000001</v>
      </c>
      <c r="E141" s="20">
        <f t="shared" si="25"/>
        <v>6673439.2599999998</v>
      </c>
      <c r="F141" s="20">
        <f t="shared" si="25"/>
        <v>6673439.2599999998</v>
      </c>
      <c r="G141" s="20">
        <f t="shared" si="25"/>
        <v>3565009.2000000011</v>
      </c>
    </row>
    <row r="142" spans="1:7">
      <c r="A142" s="7" t="s">
        <v>71</v>
      </c>
      <c r="B142" s="17"/>
      <c r="C142" s="21"/>
      <c r="D142" s="21"/>
      <c r="E142" s="21"/>
      <c r="F142" s="21"/>
      <c r="G142" s="21">
        <f>D142-E142</f>
        <v>0</v>
      </c>
    </row>
    <row r="143" spans="1:7">
      <c r="A143" s="7" t="s">
        <v>72</v>
      </c>
      <c r="B143" s="17"/>
      <c r="C143" s="21"/>
      <c r="D143" s="21"/>
      <c r="E143" s="21"/>
      <c r="F143" s="21"/>
      <c r="G143" s="21">
        <f>D143-E143</f>
        <v>0</v>
      </c>
    </row>
    <row r="144" spans="1:7">
      <c r="A144" s="7" t="s">
        <v>73</v>
      </c>
      <c r="B144" s="17">
        <v>2000000</v>
      </c>
      <c r="C144" s="21">
        <v>8238448.4600000009</v>
      </c>
      <c r="D144" s="21">
        <v>10238448.460000001</v>
      </c>
      <c r="E144" s="21">
        <v>6673439.2599999998</v>
      </c>
      <c r="F144" s="21">
        <v>6673439.2599999998</v>
      </c>
      <c r="G144" s="21">
        <f>D144-E144</f>
        <v>3565009.2000000011</v>
      </c>
    </row>
    <row r="145" spans="1:7">
      <c r="A145" s="6" t="s">
        <v>74</v>
      </c>
      <c r="B145" s="16">
        <v>734856</v>
      </c>
      <c r="C145" s="20">
        <f t="shared" ref="C145:G145" si="26">SUM(C146:C152)</f>
        <v>0</v>
      </c>
      <c r="D145" s="20">
        <f t="shared" si="26"/>
        <v>734856</v>
      </c>
      <c r="E145" s="20">
        <f t="shared" si="26"/>
        <v>489904</v>
      </c>
      <c r="F145" s="20">
        <f t="shared" si="26"/>
        <v>489904</v>
      </c>
      <c r="G145" s="20">
        <f t="shared" si="26"/>
        <v>244952</v>
      </c>
    </row>
    <row r="146" spans="1:7">
      <c r="A146" s="7" t="s">
        <v>75</v>
      </c>
      <c r="B146" s="17">
        <v>734856</v>
      </c>
      <c r="C146" s="21">
        <v>0</v>
      </c>
      <c r="D146" s="21">
        <v>734856</v>
      </c>
      <c r="E146" s="21">
        <v>489904</v>
      </c>
      <c r="F146" s="21">
        <v>489904</v>
      </c>
      <c r="G146" s="21">
        <f>D146-E146</f>
        <v>244952</v>
      </c>
    </row>
    <row r="147" spans="1:7">
      <c r="A147" s="7" t="s">
        <v>76</v>
      </c>
      <c r="B147" s="17"/>
      <c r="C147" s="21"/>
      <c r="D147" s="21"/>
      <c r="E147" s="21"/>
      <c r="F147" s="21"/>
      <c r="G147" s="21">
        <f t="shared" ref="G147:G152" si="27">D147-E147</f>
        <v>0</v>
      </c>
    </row>
    <row r="148" spans="1:7">
      <c r="A148" s="7" t="s">
        <v>77</v>
      </c>
      <c r="B148" s="17"/>
      <c r="C148" s="21"/>
      <c r="D148" s="21"/>
      <c r="E148" s="21"/>
      <c r="F148" s="21"/>
      <c r="G148" s="21">
        <f t="shared" si="27"/>
        <v>0</v>
      </c>
    </row>
    <row r="149" spans="1:7">
      <c r="A149" s="7" t="s">
        <v>78</v>
      </c>
      <c r="B149" s="17"/>
      <c r="C149" s="21"/>
      <c r="D149" s="21"/>
      <c r="E149" s="21"/>
      <c r="F149" s="21"/>
      <c r="G149" s="21">
        <f t="shared" si="27"/>
        <v>0</v>
      </c>
    </row>
    <row r="150" spans="1:7">
      <c r="A150" s="7" t="s">
        <v>79</v>
      </c>
      <c r="B150" s="17"/>
      <c r="C150" s="21"/>
      <c r="D150" s="21"/>
      <c r="E150" s="21"/>
      <c r="F150" s="21"/>
      <c r="G150" s="21">
        <f t="shared" si="27"/>
        <v>0</v>
      </c>
    </row>
    <row r="151" spans="1:7">
      <c r="A151" s="7" t="s">
        <v>80</v>
      </c>
      <c r="B151" s="17"/>
      <c r="C151" s="21"/>
      <c r="D151" s="21"/>
      <c r="E151" s="21"/>
      <c r="F151" s="21"/>
      <c r="G151" s="21">
        <f t="shared" si="27"/>
        <v>0</v>
      </c>
    </row>
    <row r="152" spans="1:7">
      <c r="A152" s="7" t="s">
        <v>81</v>
      </c>
      <c r="B152" s="17"/>
      <c r="C152" s="21"/>
      <c r="D152" s="21"/>
      <c r="E152" s="21"/>
      <c r="F152" s="21"/>
      <c r="G152" s="21">
        <f t="shared" si="27"/>
        <v>0</v>
      </c>
    </row>
    <row r="153" spans="1:7" ht="5" customHeight="1">
      <c r="A153" s="6"/>
      <c r="B153" s="17"/>
      <c r="C153" s="17"/>
      <c r="D153" s="17"/>
      <c r="E153" s="17"/>
      <c r="F153" s="17"/>
      <c r="G153" s="17"/>
    </row>
    <row r="154" spans="1:7">
      <c r="A154" s="5" t="s">
        <v>83</v>
      </c>
      <c r="B154" s="16">
        <v>294120955.5</v>
      </c>
      <c r="C154" s="20">
        <f t="shared" ref="C154:G154" si="28">C4+C79</f>
        <v>19325048.319999989</v>
      </c>
      <c r="D154" s="20">
        <f t="shared" si="28"/>
        <v>313446003.81999993</v>
      </c>
      <c r="E154" s="20">
        <f t="shared" si="28"/>
        <v>228467557.18000001</v>
      </c>
      <c r="F154" s="20">
        <f t="shared" si="28"/>
        <v>227414978.66000003</v>
      </c>
      <c r="G154" s="20">
        <f t="shared" si="28"/>
        <v>145060981.64999998</v>
      </c>
    </row>
    <row r="155" spans="1:7" ht="5" customHeight="1">
      <c r="A155" s="8"/>
      <c r="B155" s="22"/>
      <c r="C155" s="22"/>
      <c r="D155" s="22"/>
      <c r="E155" s="22"/>
      <c r="F155" s="22"/>
      <c r="G155" s="22"/>
    </row>
  </sheetData>
  <mergeCells count="2">
    <mergeCell ref="A1:G1"/>
    <mergeCell ref="B2:F2"/>
  </mergeCells>
  <dataValidations count="1">
    <dataValidation type="decimal" allowBlank="1" showInputMessage="1" showErrorMessage="1" sqref="C154:G154 C4:G10 C13:G77 C79:G152" xr:uid="{00000000-0002-0000-01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F6a</vt:lpstr>
      <vt:lpstr>'F6a'!Títulos_a_imprimir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Microsoft Office</cp:lastModifiedBy>
  <cp:lastPrinted>2017-03-01T16:13:20Z</cp:lastPrinted>
  <dcterms:created xsi:type="dcterms:W3CDTF">2017-01-11T17:22:36Z</dcterms:created>
  <dcterms:modified xsi:type="dcterms:W3CDTF">2018-10-23T16:30:55Z</dcterms:modified>
</cp:coreProperties>
</file>